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DKT rieng" sheetId="1" r:id="rId1"/>
    <sheet name="KQKD rieng" sheetId="2" r:id="rId2"/>
  </sheets>
  <definedNames/>
  <calcPr fullCalcOnLoad="1"/>
</workbook>
</file>

<file path=xl/sharedStrings.xml><?xml version="1.0" encoding="utf-8"?>
<sst xmlns="http://schemas.openxmlformats.org/spreadsheetml/2006/main" count="109" uniqueCount="106">
  <si>
    <t>Triệu đồng</t>
  </si>
  <si>
    <t>SỬ DỤNG VỐN</t>
  </si>
  <si>
    <t xml:space="preserve">I.Tiền mặt, chứng từ có giá trị ngọai tệ, kim loại quý, đá quý  </t>
  </si>
  <si>
    <t>II.Tiền gửi tại Ngân hàng Nhà nước Việt Nam</t>
  </si>
  <si>
    <t>III.Tín phiếu kho bạc và giấy tờ có giá ngắn hạn đủ tiêu chuẩn khác</t>
  </si>
  <si>
    <t>IV.Tiền gửi tại các tổ chức tín dụng trong nước và ở nước ngòai</t>
  </si>
  <si>
    <t>V.Cho vay các tổ chức tín dụng khác</t>
  </si>
  <si>
    <t xml:space="preserve">   1.Cho vay các tổ chức tín dụng khác</t>
  </si>
  <si>
    <t xml:space="preserve">   2.Dự phòng rủi ro </t>
  </si>
  <si>
    <t>VI.Cho vay các tổ chức kinh tế, cá nhân trong nước</t>
  </si>
  <si>
    <t xml:space="preserve">   1.Cho vay các tổ chức kinh tế, cá nhân trong nước</t>
  </si>
  <si>
    <t>VII.Các khỏan đầu tư</t>
  </si>
  <si>
    <t xml:space="preserve">   1.Đầu tư vào chứng khóan</t>
  </si>
  <si>
    <t xml:space="preserve">   2.Góp vốn liên doanh, mua cổ phần</t>
  </si>
  <si>
    <t>VIII.Tài sản</t>
  </si>
  <si>
    <t xml:space="preserve">   1.Tài sản cố định</t>
  </si>
  <si>
    <t xml:space="preserve">     + Nguyên giá TSCĐ</t>
  </si>
  <si>
    <t xml:space="preserve">     + Hao mòn TSCĐ</t>
  </si>
  <si>
    <t xml:space="preserve">   2.Tài sản khác</t>
  </si>
  <si>
    <t>IX.Tài sản "Có" khác</t>
  </si>
  <si>
    <t xml:space="preserve">   1.Các khỏan phải thu</t>
  </si>
  <si>
    <t xml:space="preserve">   2.Các khỏan lãi cộng dồn dự thu </t>
  </si>
  <si>
    <t xml:space="preserve">   3.Tài sản "Có" khác</t>
  </si>
  <si>
    <t xml:space="preserve">   4.Các khỏan dự phòng rủi ro khác</t>
  </si>
  <si>
    <t xml:space="preserve">TỔNG CỘNG TÀI SẢN </t>
  </si>
  <si>
    <t>NGUỒN VỐN</t>
  </si>
  <si>
    <t>I.Tiền gửi của Kho bạc Nhà nước và TCTD khác</t>
  </si>
  <si>
    <t>II.Vay ngân hàng Nhà nước, TCTD khác</t>
  </si>
  <si>
    <t>III.Tiền gửi của tổ chức kinh tế, dân cư</t>
  </si>
  <si>
    <t>IV.Vốn tài trợ ủy thác đầu tư mà ngân hàng chịu rủi ro</t>
  </si>
  <si>
    <t>V.Phát hành giấy tờ có giá</t>
  </si>
  <si>
    <t>VI.Tài sản "Nợ" khác</t>
  </si>
  <si>
    <t>VII.Vốn và các quỹ</t>
  </si>
  <si>
    <t>TỔNG CỘNG NGUỒN VỐN</t>
  </si>
  <si>
    <t>Người lập                                                  Kế tóan trưởng                                         Tổng Giám Đốc</t>
  </si>
  <si>
    <t xml:space="preserve"> 1.Tiền gửi của Kho bạc Nhà nước </t>
  </si>
  <si>
    <t xml:space="preserve"> 2.Tiền gửi của TCTD khác</t>
  </si>
  <si>
    <t xml:space="preserve"> 1.Vay ngân hàng Nhà nước</t>
  </si>
  <si>
    <t xml:space="preserve"> 2.Vay TCTD trong nước</t>
  </si>
  <si>
    <t xml:space="preserve"> 3.Vay TCTD ở nước ngòai</t>
  </si>
  <si>
    <t xml:space="preserve"> 4.Nhận vốn cho vay đồng tài trợ</t>
  </si>
  <si>
    <t xml:space="preserve"> 1.Các khỏan phải trả</t>
  </si>
  <si>
    <t xml:space="preserve"> 2.Các khỏan lãi cộng dồn dự trả</t>
  </si>
  <si>
    <t xml:space="preserve"> 3.Tài sản "Nợ" khác</t>
  </si>
  <si>
    <t xml:space="preserve"> 1.Vốn của TCTD</t>
  </si>
  <si>
    <t xml:space="preserve">   + Vốn điều lệ</t>
  </si>
  <si>
    <t xml:space="preserve">   + Vốn đầu tư xây dựng cơ bản </t>
  </si>
  <si>
    <t xml:space="preserve">   + Vốn khác</t>
  </si>
  <si>
    <t>BÁO CÁO KẾT QUẢ HỌAT ĐỘNG KINH DOANH TÓM TẮT</t>
  </si>
  <si>
    <t xml:space="preserve"> (Áp dụng cho tổ chức niêm yết là tổ chức tín dụng)</t>
  </si>
  <si>
    <t xml:space="preserve">Kỳ này </t>
  </si>
  <si>
    <t>Kỳ trước</t>
  </si>
  <si>
    <t>Lũy kế</t>
  </si>
  <si>
    <t>Nội dung</t>
  </si>
  <si>
    <t>Stt</t>
  </si>
  <si>
    <r>
      <t xml:space="preserve">   </t>
    </r>
    <r>
      <rPr>
        <sz val="11"/>
        <color indexed="12"/>
        <rFont val="Arial"/>
        <family val="2"/>
      </rPr>
      <t xml:space="preserve">Mã chứng khóan </t>
    </r>
    <r>
      <rPr>
        <b/>
        <sz val="11"/>
        <color indexed="12"/>
        <rFont val="Arial"/>
        <family val="2"/>
      </rPr>
      <t xml:space="preserve"> : STB</t>
    </r>
  </si>
  <si>
    <t>Đơn vị tính : Triệu VNĐ</t>
  </si>
  <si>
    <t xml:space="preserve"> 3.Lợi nhuận còn lại năm trước chưa phân phối</t>
  </si>
  <si>
    <t xml:space="preserve"> 5. Thuế TNDN </t>
  </si>
  <si>
    <t>Kỳ này</t>
  </si>
  <si>
    <t xml:space="preserve"> 4.Lợi nhuận trước thuế (*)</t>
  </si>
  <si>
    <t xml:space="preserve">        Người lập                                                    Kế tóan trưởng                                           Tổng Giám Đốc</t>
  </si>
  <si>
    <t>(**)</t>
  </si>
  <si>
    <t>năm 2007.</t>
  </si>
  <si>
    <t>QUÝ II NĂM 2007</t>
  </si>
  <si>
    <t xml:space="preserve">        Ngày 30 tháng 06 năm 2007</t>
  </si>
  <si>
    <t>BẢNG CÂN ĐỐI KẾ TOÁN RIÊNG QUÝ II - 2007</t>
  </si>
  <si>
    <t>TP.HCM, TẠI NGÀY 30 THÁNG 06 NĂM 2007</t>
  </si>
  <si>
    <t>Ngày 30 tháng 06 năm 2007</t>
  </si>
  <si>
    <t>(*)</t>
  </si>
  <si>
    <r>
      <t xml:space="preserve">Lợi nhuận trước thuế của </t>
    </r>
    <r>
      <rPr>
        <b/>
        <i/>
        <sz val="9"/>
        <rFont val="Arial"/>
        <family val="2"/>
      </rPr>
      <t>kỳ này</t>
    </r>
    <r>
      <rPr>
        <i/>
        <sz val="9"/>
        <rFont val="Arial"/>
        <family val="2"/>
      </rPr>
      <t xml:space="preserve"> là lợi nhuận </t>
    </r>
    <r>
      <rPr>
        <b/>
        <i/>
        <sz val="9"/>
        <rFont val="Arial"/>
        <family val="2"/>
      </rPr>
      <t xml:space="preserve">phát sinh trong quý 2 </t>
    </r>
    <r>
      <rPr>
        <i/>
        <sz val="9"/>
        <rFont val="Arial"/>
        <family val="2"/>
      </rPr>
      <t xml:space="preserve">năm 2007, lợi nhuận trước thuế của </t>
    </r>
    <r>
      <rPr>
        <b/>
        <i/>
        <sz val="9"/>
        <rFont val="Arial"/>
        <family val="2"/>
      </rPr>
      <t>kỳ trước</t>
    </r>
  </si>
  <si>
    <r>
      <t xml:space="preserve">là lợi nhuận </t>
    </r>
    <r>
      <rPr>
        <b/>
        <i/>
        <sz val="9"/>
        <rFont val="Arial"/>
        <family val="2"/>
      </rPr>
      <t>phát sinh trong quý 1 năm 2007</t>
    </r>
    <r>
      <rPr>
        <i/>
        <sz val="9"/>
        <rFont val="Arial"/>
        <family val="2"/>
      </rPr>
      <t xml:space="preserve">. Còn </t>
    </r>
    <r>
      <rPr>
        <b/>
        <i/>
        <sz val="9"/>
        <rFont val="Arial"/>
        <family val="2"/>
      </rPr>
      <t>lợi nhuận trước thuế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lũy kế</t>
    </r>
    <r>
      <rPr>
        <i/>
        <sz val="9"/>
        <rFont val="Arial"/>
        <family val="2"/>
      </rPr>
      <t xml:space="preserve"> là </t>
    </r>
    <r>
      <rPr>
        <b/>
        <i/>
        <sz val="9"/>
        <rFont val="Arial"/>
        <family val="2"/>
      </rPr>
      <t xml:space="preserve">lợi nhuận lũy kế đến cuối quý 2 </t>
    </r>
  </si>
  <si>
    <t>Tổng thu nhập</t>
  </si>
  <si>
    <t>Tổng chi phí</t>
  </si>
  <si>
    <t xml:space="preserve">Lợi nhuận sau thuế </t>
  </si>
  <si>
    <t>Tình hình trích lập và sử dụng các quỹ theo quy định</t>
  </si>
  <si>
    <t>của pháp luật</t>
  </si>
  <si>
    <t>Trích lập các quỹ:</t>
  </si>
  <si>
    <t>Sử dụng các quỹ</t>
  </si>
  <si>
    <t>Thu nhập bình quân của cán bộ nhân viên ngân hàng</t>
  </si>
  <si>
    <t xml:space="preserve">  - Quỹ dự trữ bổ sung vốn điều lệ</t>
  </si>
  <si>
    <t xml:space="preserve">  - Quỹ đầu tư phát triển nghiệp vụ</t>
  </si>
  <si>
    <t xml:space="preserve">  - Quỹ dự phòng tài chính</t>
  </si>
  <si>
    <t xml:space="preserve">  - Các quỹ khác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</si>
  <si>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</si>
  <si>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</si>
  <si>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</si>
  <si>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</si>
  <si>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</si>
  <si>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</si>
  <si>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</si>
  <si>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</si>
  <si>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 2.Quỹ của TCTD</t>
  </si>
  <si>
    <t xml:space="preserve">   (*) Lợi nhuận trước thuế của kỳ này là lợi nhuận lũy kế đến cuối quý 2 năm 2007. Lợi nhuận trước thuế của kỳ trước</t>
  </si>
  <si>
    <t xml:space="preserve">    là lợi nhuận lũy kế đến quý 1 năm 2007.</t>
  </si>
  <si>
    <t>Cổ tức chi trả của năm tài chính 2006 là bằng cổ phiếu, với tỷ lệ 12%.</t>
  </si>
  <si>
    <t>Lợi nhuận trước thuế  (*)</t>
  </si>
  <si>
    <t>Thu nhập trên mỗi cổ phiếu (EPS)  (**)</t>
  </si>
  <si>
    <t>Cổ tức đã trả trên một cổ phiếu (***)</t>
  </si>
  <si>
    <t>(***)</t>
  </si>
  <si>
    <r>
      <t xml:space="preserve">Cách tính </t>
    </r>
    <r>
      <rPr>
        <b/>
        <sz val="9"/>
        <rFont val="Arial"/>
        <family val="2"/>
      </rPr>
      <t>EPS</t>
    </r>
    <r>
      <rPr>
        <sz val="9"/>
        <rFont val="Arial"/>
        <family val="2"/>
      </rPr>
      <t xml:space="preserve"> dựa trên số liệu của </t>
    </r>
    <r>
      <rPr>
        <b/>
        <i/>
        <sz val="9"/>
        <rFont val="Arial"/>
        <family val="2"/>
      </rPr>
      <t>4 quý gần nhất</t>
    </r>
    <r>
      <rPr>
        <sz val="9"/>
        <rFont val="Arial"/>
        <family val="2"/>
      </rPr>
      <t xml:space="preserve">. EPS của </t>
    </r>
    <r>
      <rPr>
        <b/>
        <i/>
        <sz val="9"/>
        <rFont val="Arial"/>
        <family val="2"/>
      </rPr>
      <t>kỳ này</t>
    </r>
    <r>
      <rPr>
        <sz val="9"/>
        <rFont val="Arial"/>
        <family val="2"/>
      </rPr>
      <t xml:space="preserve"> là tính trên số liệu từ 01/07/2006 đến 30/06/2007</t>
    </r>
  </si>
  <si>
    <r>
      <t xml:space="preserve">      Mã chứng khóan </t>
    </r>
    <r>
      <rPr>
        <b/>
        <sz val="11"/>
        <color indexed="12"/>
        <rFont val="Arial"/>
        <family val="2"/>
      </rPr>
      <t xml:space="preserve"> : STB</t>
    </r>
  </si>
  <si>
    <r>
      <t xml:space="preserve">, còn EPS </t>
    </r>
    <r>
      <rPr>
        <b/>
        <i/>
        <sz val="9"/>
        <rFont val="Arial"/>
        <family val="2"/>
      </rPr>
      <t>kỳ trước</t>
    </r>
    <r>
      <rPr>
        <sz val="9"/>
        <rFont val="Arial"/>
        <family val="2"/>
      </rPr>
      <t xml:space="preserve"> là tính trên số liệu từ ngày 01/04/2006 đến 31/03/2007. Do thay đổi cách tính nên EPS kỳ trước có </t>
    </r>
  </si>
  <si>
    <t>sự điều chỉnh cho phù hợp.</t>
  </si>
  <si>
    <t xml:space="preserve">        Nguyễn Viết An                                           Lê Nguyễn Thành Trung                            Trần Xuân Huy</t>
  </si>
  <si>
    <t>Nguyễn Viết An                                         Lê Nguyễn Thành Trung                          Trần Xuân Huy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</si>
</sst>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8">
    <font>
      <sz val="10"/>
      <name val="Arial"/>
      <family val="0"/>
    </font>
    <font>
      <sz val="10.5"/>
      <name val="Arial"/>
      <family val="0"/>
    </font>
    <font>
      <sz val="8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16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.5"/>
      <color indexed="9"/>
      <name val="Arial"/>
      <family val="2"/>
    </font>
    <font>
      <i/>
      <sz val="10.5"/>
      <color indexed="6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i/>
      <sz val="10.5"/>
      <color indexed="12"/>
      <name val="Arial"/>
      <family val="2"/>
    </font>
    <font>
      <b/>
      <sz val="10.5"/>
      <color indexed="20"/>
      <name val="Arial"/>
      <family val="2"/>
    </font>
    <font>
      <sz val="11"/>
      <color indexed="12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6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sz val="9"/>
      <color indexed="6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42"/>
      </top>
      <bottom style="dotted">
        <color indexed="4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dotted">
        <color indexed="4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40"/>
      </top>
      <bottom style="hair">
        <color indexed="40"/>
      </bottom>
    </border>
    <border>
      <left>
        <color indexed="63"/>
      </left>
      <right>
        <color indexed="63"/>
      </right>
      <top>
        <color indexed="63"/>
      </top>
      <bottom style="hair">
        <color indexed="40"/>
      </bottom>
    </border>
    <border>
      <left>
        <color indexed="63"/>
      </left>
      <right>
        <color indexed="63"/>
      </right>
      <top>
        <color indexed="63"/>
      </top>
      <bottom style="dotted">
        <color indexed="4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2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15" applyNumberFormat="1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15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164" fontId="1" fillId="0" borderId="7" xfId="15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left"/>
    </xf>
    <xf numFmtId="164" fontId="0" fillId="0" borderId="4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 horizontal="right"/>
    </xf>
    <xf numFmtId="164" fontId="0" fillId="0" borderId="7" xfId="15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0" fillId="0" borderId="2" xfId="0" applyFont="1" applyBorder="1" applyAlignment="1">
      <alignment horizontal="right"/>
    </xf>
    <xf numFmtId="164" fontId="6" fillId="0" borderId="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2" borderId="4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164" fontId="9" fillId="2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0" fontId="15" fillId="0" borderId="2" xfId="0" applyFont="1" applyBorder="1" applyAlignment="1">
      <alignment horizontal="right"/>
    </xf>
    <xf numFmtId="0" fontId="15" fillId="0" borderId="3" xfId="0" applyFont="1" applyBorder="1" applyAlignment="1">
      <alignment/>
    </xf>
    <xf numFmtId="0" fontId="15" fillId="0" borderId="0" xfId="0" applyFont="1" applyAlignment="1">
      <alignment/>
    </xf>
    <xf numFmtId="164" fontId="6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4" xfId="0" applyFont="1" applyBorder="1" applyAlignment="1">
      <alignment/>
    </xf>
    <xf numFmtId="164" fontId="12" fillId="2" borderId="4" xfId="15" applyNumberFormat="1" applyFont="1" applyFill="1" applyBorder="1" applyAlignment="1">
      <alignment/>
    </xf>
    <xf numFmtId="164" fontId="12" fillId="0" borderId="4" xfId="15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0" xfId="0" applyFont="1" applyAlignment="1">
      <alignment/>
    </xf>
    <xf numFmtId="0" fontId="18" fillId="0" borderId="2" xfId="0" applyFont="1" applyBorder="1" applyAlignment="1">
      <alignment horizontal="right"/>
    </xf>
    <xf numFmtId="0" fontId="19" fillId="0" borderId="8" xfId="0" applyFont="1" applyBorder="1" applyAlignment="1">
      <alignment/>
    </xf>
    <xf numFmtId="164" fontId="19" fillId="2" borderId="8" xfId="15" applyNumberFormat="1" applyFont="1" applyFill="1" applyBorder="1" applyAlignment="1">
      <alignment horizontal="right"/>
    </xf>
    <xf numFmtId="164" fontId="19" fillId="0" borderId="8" xfId="15" applyNumberFormat="1" applyFont="1" applyFill="1" applyBorder="1" applyAlignment="1">
      <alignment horizontal="right"/>
    </xf>
    <xf numFmtId="0" fontId="18" fillId="0" borderId="3" xfId="0" applyFont="1" applyBorder="1" applyAlignment="1">
      <alignment/>
    </xf>
    <xf numFmtId="0" fontId="18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20" fillId="3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64" fontId="1" fillId="2" borderId="7" xfId="15" applyNumberFormat="1" applyFont="1" applyFill="1" applyBorder="1" applyAlignment="1">
      <alignment/>
    </xf>
    <xf numFmtId="164" fontId="1" fillId="0" borderId="7" xfId="15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4" fontId="0" fillId="2" borderId="13" xfId="15" applyNumberFormat="1" applyFont="1" applyFill="1" applyBorder="1" applyAlignment="1">
      <alignment/>
    </xf>
    <xf numFmtId="164" fontId="0" fillId="0" borderId="13" xfId="15" applyNumberFormat="1" applyFont="1" applyFill="1" applyBorder="1" applyAlignment="1">
      <alignment horizontal="right"/>
    </xf>
    <xf numFmtId="0" fontId="19" fillId="0" borderId="14" xfId="0" applyFont="1" applyBorder="1" applyAlignment="1">
      <alignment/>
    </xf>
    <xf numFmtId="164" fontId="19" fillId="2" borderId="14" xfId="15" applyNumberFormat="1" applyFont="1" applyFill="1" applyBorder="1" applyAlignment="1">
      <alignment horizontal="right"/>
    </xf>
    <xf numFmtId="164" fontId="19" fillId="0" borderId="14" xfId="15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164" fontId="0" fillId="2" borderId="7" xfId="15" applyNumberFormat="1" applyFont="1" applyFill="1" applyBorder="1" applyAlignment="1">
      <alignment/>
    </xf>
    <xf numFmtId="164" fontId="12" fillId="2" borderId="4" xfId="15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64" fontId="22" fillId="0" borderId="0" xfId="15" applyNumberFormat="1" applyFont="1" applyBorder="1" applyAlignment="1">
      <alignment/>
    </xf>
    <xf numFmtId="164" fontId="22" fillId="0" borderId="0" xfId="15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49" fontId="2" fillId="0" borderId="0" xfId="15" applyNumberFormat="1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20" fillId="3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7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7" fillId="0" borderId="2" xfId="0" applyFont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49" fontId="17" fillId="0" borderId="12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7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164" fontId="27" fillId="0" borderId="0" xfId="15" applyNumberFormat="1" applyFont="1" applyBorder="1" applyAlignment="1">
      <alignment/>
    </xf>
    <xf numFmtId="164" fontId="17" fillId="2" borderId="15" xfId="15" applyNumberFormat="1" applyFont="1" applyFill="1" applyBorder="1" applyAlignment="1">
      <alignment/>
    </xf>
    <xf numFmtId="164" fontId="1" fillId="2" borderId="15" xfId="15" applyNumberFormat="1" applyFont="1" applyFill="1" applyBorder="1" applyAlignment="1">
      <alignment/>
    </xf>
    <xf numFmtId="164" fontId="1" fillId="4" borderId="15" xfId="0" applyNumberFormat="1" applyFont="1" applyFill="1" applyBorder="1" applyAlignment="1">
      <alignment/>
    </xf>
    <xf numFmtId="164" fontId="1" fillId="4" borderId="7" xfId="15" applyNumberFormat="1" applyFont="1" applyFill="1" applyBorder="1" applyAlignment="1">
      <alignment horizontal="right"/>
    </xf>
    <xf numFmtId="164" fontId="1" fillId="0" borderId="15" xfId="15" applyNumberFormat="1" applyFont="1" applyFill="1" applyBorder="1" applyAlignment="1">
      <alignment horizontal="right"/>
    </xf>
    <xf numFmtId="164" fontId="1" fillId="4" borderId="15" xfId="15" applyNumberFormat="1" applyFont="1" applyFill="1" applyBorder="1" applyAlignment="1">
      <alignment horizontal="right"/>
    </xf>
    <xf numFmtId="164" fontId="17" fillId="2" borderId="15" xfId="15" applyNumberFormat="1" applyFont="1" applyFill="1" applyBorder="1" applyAlignment="1">
      <alignment/>
    </xf>
    <xf numFmtId="164" fontId="17" fillId="0" borderId="15" xfId="15" applyNumberFormat="1" applyFont="1" applyFill="1" applyBorder="1" applyAlignment="1">
      <alignment horizontal="right"/>
    </xf>
    <xf numFmtId="164" fontId="17" fillId="4" borderId="15" xfId="15" applyNumberFormat="1" applyFont="1" applyFill="1" applyBorder="1" applyAlignment="1">
      <alignment horizontal="right"/>
    </xf>
    <xf numFmtId="164" fontId="17" fillId="0" borderId="15" xfId="15" applyNumberFormat="1" applyFont="1" applyFill="1" applyBorder="1" applyAlignment="1">
      <alignment horizontal="right"/>
    </xf>
    <xf numFmtId="164" fontId="17" fillId="4" borderId="15" xfId="15" applyNumberFormat="1" applyFont="1" applyFill="1" applyBorder="1" applyAlignment="1">
      <alignment horizontal="right"/>
    </xf>
    <xf numFmtId="164" fontId="17" fillId="4" borderId="15" xfId="0" applyNumberFormat="1" applyFont="1" applyFill="1" applyBorder="1" applyAlignment="1">
      <alignment/>
    </xf>
    <xf numFmtId="43" fontId="17" fillId="2" borderId="15" xfId="15" applyNumberFormat="1" applyFont="1" applyFill="1" applyBorder="1" applyAlignment="1">
      <alignment/>
    </xf>
    <xf numFmtId="43" fontId="17" fillId="0" borderId="15" xfId="15" applyNumberFormat="1" applyFont="1" applyFill="1" applyBorder="1" applyAlignment="1">
      <alignment horizontal="right"/>
    </xf>
    <xf numFmtId="43" fontId="17" fillId="4" borderId="15" xfId="0" applyNumberFormat="1" applyFont="1" applyFill="1" applyBorder="1" applyAlignment="1">
      <alignment/>
    </xf>
    <xf numFmtId="164" fontId="1" fillId="2" borderId="16" xfId="15" applyNumberFormat="1" applyFont="1" applyFill="1" applyBorder="1" applyAlignment="1">
      <alignment horizontal="right"/>
    </xf>
    <xf numFmtId="164" fontId="1" fillId="0" borderId="16" xfId="15" applyNumberFormat="1" applyFont="1" applyFill="1" applyBorder="1" applyAlignment="1">
      <alignment horizontal="right"/>
    </xf>
    <xf numFmtId="164" fontId="1" fillId="4" borderId="16" xfId="15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/>
    </xf>
    <xf numFmtId="164" fontId="12" fillId="2" borderId="13" xfId="15" applyNumberFormat="1" applyFont="1" applyFill="1" applyBorder="1" applyAlignment="1">
      <alignment/>
    </xf>
    <xf numFmtId="164" fontId="12" fillId="0" borderId="13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64" fontId="12" fillId="2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164" fontId="0" fillId="2" borderId="17" xfId="15" applyNumberFormat="1" applyFont="1" applyFill="1" applyBorder="1" applyAlignment="1">
      <alignment/>
    </xf>
    <xf numFmtId="164" fontId="0" fillId="0" borderId="17" xfId="15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64" fontId="2" fillId="0" borderId="9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left"/>
    </xf>
    <xf numFmtId="164" fontId="2" fillId="0" borderId="3" xfId="15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1562100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885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3257550</xdr:colOff>
      <xdr:row>0</xdr:row>
      <xdr:rowOff>47625</xdr:rowOff>
    </xdr:from>
    <xdr:to>
      <xdr:col>4</xdr:col>
      <xdr:colOff>276225</xdr:colOff>
      <xdr:row>2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629025" y="47625"/>
          <a:ext cx="2771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Biểu mẩu được lập theo Thông tư số 
38/2007/TT-BTC ngày 18/04/2007 của  Bộ Tài Chính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1419225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90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3009900</xdr:colOff>
      <xdr:row>0</xdr:row>
      <xdr:rowOff>38100</xdr:rowOff>
    </xdr:from>
    <xdr:to>
      <xdr:col>5</xdr:col>
      <xdr:colOff>838200</xdr:colOff>
      <xdr:row>2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3609975" y="38100"/>
          <a:ext cx="2762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Biểu mẩu được lập theo Thông tư số 
38/2007/TT-BTC ngày 18/04/2007 của  Bộ Tài Chính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B72" sqref="B72"/>
    </sheetView>
  </sheetViews>
  <sheetFormatPr defaultColWidth="9.140625" defaultRowHeight="12.75"/>
  <cols>
    <col min="1" max="1" width="5.57421875" style="36" customWidth="1"/>
    <col min="2" max="2" width="60.8515625" style="2" customWidth="1"/>
    <col min="3" max="3" width="13.00390625" style="60" customWidth="1"/>
    <col min="4" max="4" width="12.421875" style="37" customWidth="1"/>
    <col min="5" max="5" width="5.140625" style="2" customWidth="1"/>
    <col min="6" max="16384" width="9.140625" style="2" customWidth="1"/>
  </cols>
  <sheetData>
    <row r="1" spans="1:5" ht="12" customHeight="1">
      <c r="A1" s="1"/>
      <c r="B1" s="161"/>
      <c r="C1" s="161"/>
      <c r="D1" s="161"/>
      <c r="E1" s="162"/>
    </row>
    <row r="2" spans="1:5" s="4" customFormat="1" ht="11.25" customHeight="1">
      <c r="A2" s="3"/>
      <c r="B2" s="163"/>
      <c r="C2" s="164"/>
      <c r="D2" s="164"/>
      <c r="E2" s="165"/>
    </row>
    <row r="3" spans="1:5" s="4" customFormat="1" ht="10.5" customHeight="1">
      <c r="A3" s="3"/>
      <c r="B3" s="166"/>
      <c r="C3" s="166"/>
      <c r="D3" s="166"/>
      <c r="E3" s="167"/>
    </row>
    <row r="4" spans="1:5" ht="21" customHeight="1">
      <c r="A4" s="3"/>
      <c r="B4" s="168" t="s">
        <v>55</v>
      </c>
      <c r="C4" s="168"/>
      <c r="D4" s="6"/>
      <c r="E4" s="7"/>
    </row>
    <row r="5" spans="1:5" ht="18" customHeight="1">
      <c r="A5" s="3"/>
      <c r="B5" s="48"/>
      <c r="C5" s="48"/>
      <c r="D5" s="6"/>
      <c r="E5" s="7"/>
    </row>
    <row r="6" spans="1:5" ht="21.75" customHeight="1">
      <c r="A6" s="8"/>
      <c r="B6" s="169" t="s">
        <v>66</v>
      </c>
      <c r="C6" s="169"/>
      <c r="D6" s="169"/>
      <c r="E6" s="7"/>
    </row>
    <row r="7" spans="1:5" ht="15" customHeight="1">
      <c r="A7" s="8"/>
      <c r="B7" s="170" t="s">
        <v>67</v>
      </c>
      <c r="C7" s="170"/>
      <c r="D7" s="170"/>
      <c r="E7" s="7"/>
    </row>
    <row r="8" spans="1:5" ht="13.5">
      <c r="A8" s="8"/>
      <c r="B8" s="9"/>
      <c r="C8" s="50"/>
      <c r="D8" s="10"/>
      <c r="E8" s="7"/>
    </row>
    <row r="9" spans="1:5" ht="13.5">
      <c r="A9" s="8"/>
      <c r="B9" s="9"/>
      <c r="C9" s="50"/>
      <c r="D9" s="10"/>
      <c r="E9" s="7"/>
    </row>
    <row r="10" spans="1:5" ht="13.5">
      <c r="A10" s="8"/>
      <c r="B10" s="13"/>
      <c r="C10" s="51"/>
      <c r="D10" s="10"/>
      <c r="E10" s="7"/>
    </row>
    <row r="11" spans="1:5" ht="13.5">
      <c r="A11" s="8"/>
      <c r="B11" s="14"/>
      <c r="C11" s="64" t="s">
        <v>59</v>
      </c>
      <c r="D11" s="44" t="s">
        <v>51</v>
      </c>
      <c r="E11" s="7"/>
    </row>
    <row r="12" spans="1:5" ht="13.5">
      <c r="A12" s="8"/>
      <c r="B12" s="14"/>
      <c r="C12" s="64" t="s">
        <v>0</v>
      </c>
      <c r="D12" s="64" t="s">
        <v>0</v>
      </c>
      <c r="E12" s="7"/>
    </row>
    <row r="13" spans="1:5" ht="13.5">
      <c r="A13" s="8"/>
      <c r="B13" s="9" t="s">
        <v>1</v>
      </c>
      <c r="C13" s="52"/>
      <c r="D13" s="15"/>
      <c r="E13" s="7"/>
    </row>
    <row r="14" spans="1:5" ht="5.25" customHeight="1">
      <c r="A14" s="8"/>
      <c r="B14" s="16"/>
      <c r="C14" s="53"/>
      <c r="D14" s="15"/>
      <c r="E14" s="7"/>
    </row>
    <row r="15" spans="1:5" s="63" customFormat="1" ht="13.5">
      <c r="A15" s="61"/>
      <c r="B15" s="71" t="s">
        <v>2</v>
      </c>
      <c r="C15" s="72">
        <v>3620888</v>
      </c>
      <c r="D15" s="73">
        <v>3500297</v>
      </c>
      <c r="E15" s="62"/>
    </row>
    <row r="16" spans="1:5" s="63" customFormat="1" ht="13.5">
      <c r="A16" s="61"/>
      <c r="B16" s="71" t="s">
        <v>3</v>
      </c>
      <c r="C16" s="72">
        <v>2419395</v>
      </c>
      <c r="D16" s="73">
        <v>746261</v>
      </c>
      <c r="E16" s="62"/>
    </row>
    <row r="17" spans="1:5" s="63" customFormat="1" ht="13.5">
      <c r="A17" s="61"/>
      <c r="B17" s="74" t="s">
        <v>4</v>
      </c>
      <c r="C17" s="72">
        <v>0</v>
      </c>
      <c r="D17" s="73">
        <v>0</v>
      </c>
      <c r="E17" s="62"/>
    </row>
    <row r="18" spans="1:5" s="63" customFormat="1" ht="13.5">
      <c r="A18" s="61"/>
      <c r="B18" s="71" t="s">
        <v>5</v>
      </c>
      <c r="C18" s="72">
        <v>7806905</v>
      </c>
      <c r="D18" s="73">
        <v>5310891</v>
      </c>
      <c r="E18" s="62"/>
    </row>
    <row r="19" spans="1:5" s="63" customFormat="1" ht="13.5">
      <c r="A19" s="61"/>
      <c r="B19" s="74" t="s">
        <v>6</v>
      </c>
      <c r="C19" s="72">
        <f>C20+C21</f>
        <v>0</v>
      </c>
      <c r="D19" s="73">
        <f>D20+D21</f>
        <v>49996</v>
      </c>
      <c r="E19" s="62"/>
    </row>
    <row r="20" spans="1:5" s="20" customFormat="1" ht="13.5">
      <c r="A20" s="17"/>
      <c r="B20" s="21" t="s">
        <v>7</v>
      </c>
      <c r="C20" s="54">
        <v>0</v>
      </c>
      <c r="D20" s="39">
        <v>50000</v>
      </c>
      <c r="E20" s="19"/>
    </row>
    <row r="21" spans="1:5" s="20" customFormat="1" ht="13.5">
      <c r="A21" s="17"/>
      <c r="B21" s="21" t="s">
        <v>8</v>
      </c>
      <c r="C21" s="54">
        <v>0</v>
      </c>
      <c r="D21" s="39">
        <v>-4</v>
      </c>
      <c r="E21" s="19"/>
    </row>
    <row r="22" spans="1:5" s="77" customFormat="1" ht="13.5">
      <c r="A22" s="75"/>
      <c r="B22" s="74" t="s">
        <v>9</v>
      </c>
      <c r="C22" s="72">
        <f>C23+C24</f>
        <v>19054992</v>
      </c>
      <c r="D22" s="73">
        <f>D23+D24</f>
        <v>17151879</v>
      </c>
      <c r="E22" s="76"/>
    </row>
    <row r="23" spans="1:5" s="20" customFormat="1" ht="13.5">
      <c r="A23" s="17"/>
      <c r="B23" s="21" t="s">
        <v>10</v>
      </c>
      <c r="C23" s="54">
        <v>19180635</v>
      </c>
      <c r="D23" s="39">
        <v>17251247</v>
      </c>
      <c r="E23" s="19"/>
    </row>
    <row r="24" spans="1:5" s="20" customFormat="1" ht="13.5">
      <c r="A24" s="17"/>
      <c r="B24" s="21" t="s">
        <v>8</v>
      </c>
      <c r="C24" s="54">
        <v>-125643</v>
      </c>
      <c r="D24" s="39">
        <v>-99368</v>
      </c>
      <c r="E24" s="19"/>
    </row>
    <row r="25" spans="1:5" s="77" customFormat="1" ht="13.5">
      <c r="A25" s="75"/>
      <c r="B25" s="74" t="s">
        <v>11</v>
      </c>
      <c r="C25" s="72">
        <f>C26+C27</f>
        <v>3151002</v>
      </c>
      <c r="D25" s="73">
        <f>D26+D27</f>
        <v>2932218</v>
      </c>
      <c r="E25" s="76"/>
    </row>
    <row r="26" spans="1:5" s="20" customFormat="1" ht="13.5">
      <c r="A26" s="17"/>
      <c r="B26" s="21" t="s">
        <v>12</v>
      </c>
      <c r="C26" s="54">
        <v>2010382</v>
      </c>
      <c r="D26" s="39">
        <v>1974625</v>
      </c>
      <c r="E26" s="19"/>
    </row>
    <row r="27" spans="1:5" s="20" customFormat="1" ht="13.5">
      <c r="A27" s="17"/>
      <c r="B27" s="21" t="s">
        <v>13</v>
      </c>
      <c r="C27" s="54">
        <v>1140620</v>
      </c>
      <c r="D27" s="39">
        <v>957593</v>
      </c>
      <c r="E27" s="19"/>
    </row>
    <row r="28" spans="1:5" s="77" customFormat="1" ht="13.5">
      <c r="A28" s="75"/>
      <c r="B28" s="74" t="s">
        <v>14</v>
      </c>
      <c r="C28" s="72">
        <f>C29+C32</f>
        <v>765818</v>
      </c>
      <c r="D28" s="73">
        <f>D29+D32</f>
        <v>712830.9099999999</v>
      </c>
      <c r="E28" s="76"/>
    </row>
    <row r="29" spans="1:5" s="20" customFormat="1" ht="13.5">
      <c r="A29" s="17"/>
      <c r="B29" s="21" t="s">
        <v>15</v>
      </c>
      <c r="C29" s="54">
        <f>C30+C31</f>
        <v>764627</v>
      </c>
      <c r="D29" s="39">
        <f>D30+D31</f>
        <v>711920.45</v>
      </c>
      <c r="E29" s="19"/>
    </row>
    <row r="30" spans="1:5" s="20" customFormat="1" ht="13.5">
      <c r="A30" s="17"/>
      <c r="B30" s="21" t="s">
        <v>16</v>
      </c>
      <c r="C30" s="54">
        <f>532193+19312+322766</f>
        <v>874271</v>
      </c>
      <c r="D30" s="39">
        <v>812485.45</v>
      </c>
      <c r="E30" s="19"/>
    </row>
    <row r="31" spans="1:5" s="20" customFormat="1" ht="13.5">
      <c r="A31" s="17"/>
      <c r="B31" s="21" t="s">
        <v>17</v>
      </c>
      <c r="C31" s="54">
        <f>-(93520+1082+15042)</f>
        <v>-109644</v>
      </c>
      <c r="D31" s="39">
        <v>-100565</v>
      </c>
      <c r="E31" s="19"/>
    </row>
    <row r="32" spans="1:5" s="20" customFormat="1" ht="13.5">
      <c r="A32" s="17"/>
      <c r="B32" s="21" t="s">
        <v>18</v>
      </c>
      <c r="C32" s="54">
        <v>1191</v>
      </c>
      <c r="D32" s="39">
        <v>910.46</v>
      </c>
      <c r="E32" s="19"/>
    </row>
    <row r="33" spans="1:5" s="77" customFormat="1" ht="13.5">
      <c r="A33" s="75"/>
      <c r="B33" s="74" t="s">
        <v>19</v>
      </c>
      <c r="C33" s="72">
        <f>SUM(C34:C37)</f>
        <v>1572019</v>
      </c>
      <c r="D33" s="73">
        <f>SUM(D34:D37)</f>
        <v>1568791</v>
      </c>
      <c r="E33" s="76"/>
    </row>
    <row r="34" spans="1:5" s="20" customFormat="1" ht="13.5">
      <c r="A34" s="17"/>
      <c r="B34" s="21" t="s">
        <v>20</v>
      </c>
      <c r="C34" s="54">
        <v>768021</v>
      </c>
      <c r="D34" s="39">
        <v>471834</v>
      </c>
      <c r="E34" s="19"/>
    </row>
    <row r="35" spans="1:5" s="20" customFormat="1" ht="13.5">
      <c r="A35" s="17"/>
      <c r="B35" s="21" t="s">
        <v>21</v>
      </c>
      <c r="C35" s="54">
        <v>308415</v>
      </c>
      <c r="D35" s="39">
        <v>315314</v>
      </c>
      <c r="E35" s="19"/>
    </row>
    <row r="36" spans="1:5" s="20" customFormat="1" ht="13.5">
      <c r="A36" s="17"/>
      <c r="B36" s="21" t="s">
        <v>22</v>
      </c>
      <c r="C36" s="54">
        <f>6598+490176-C32</f>
        <v>495583</v>
      </c>
      <c r="D36" s="39">
        <v>796722</v>
      </c>
      <c r="E36" s="19"/>
    </row>
    <row r="37" spans="1:5" s="20" customFormat="1" ht="13.5">
      <c r="A37" s="17"/>
      <c r="B37" s="22" t="s">
        <v>23</v>
      </c>
      <c r="C37" s="55">
        <v>0</v>
      </c>
      <c r="D37" s="40">
        <v>-15079</v>
      </c>
      <c r="E37" s="19"/>
    </row>
    <row r="38" spans="1:5" s="83" customFormat="1" ht="21" customHeight="1" thickBot="1">
      <c r="A38" s="78"/>
      <c r="B38" s="79" t="s">
        <v>24</v>
      </c>
      <c r="C38" s="80">
        <f>C15+C16+C17+C18+C19+C22+C25+C28+C33</f>
        <v>38391019</v>
      </c>
      <c r="D38" s="81">
        <f>D15+D16+D17+D18+D19+D22+D25+D28+D33</f>
        <v>31973163.91</v>
      </c>
      <c r="E38" s="82"/>
    </row>
    <row r="39" spans="1:5" ht="14.25">
      <c r="A39" s="8"/>
      <c r="B39" s="14"/>
      <c r="C39" s="56"/>
      <c r="D39" s="41"/>
      <c r="E39" s="7"/>
    </row>
    <row r="40" spans="1:5" ht="13.5">
      <c r="A40" s="8"/>
      <c r="B40" s="9" t="s">
        <v>25</v>
      </c>
      <c r="C40" s="57"/>
      <c r="D40" s="42"/>
      <c r="E40" s="7"/>
    </row>
    <row r="41" spans="1:5" s="77" customFormat="1" ht="13.5">
      <c r="A41" s="75"/>
      <c r="B41" s="71" t="s">
        <v>26</v>
      </c>
      <c r="C41" s="72">
        <f>C42+C43</f>
        <v>3026822</v>
      </c>
      <c r="D41" s="73">
        <f>D42+D43</f>
        <v>1837047</v>
      </c>
      <c r="E41" s="76"/>
    </row>
    <row r="42" spans="1:5" s="20" customFormat="1" ht="13.5">
      <c r="A42" s="17"/>
      <c r="B42" s="18" t="s">
        <v>35</v>
      </c>
      <c r="C42" s="54">
        <v>0</v>
      </c>
      <c r="D42" s="39">
        <v>0</v>
      </c>
      <c r="E42" s="19"/>
    </row>
    <row r="43" spans="1:5" s="20" customFormat="1" ht="13.5">
      <c r="A43" s="17"/>
      <c r="B43" s="21" t="s">
        <v>36</v>
      </c>
      <c r="C43" s="54">
        <v>3026822</v>
      </c>
      <c r="D43" s="39">
        <v>1837047</v>
      </c>
      <c r="E43" s="19"/>
    </row>
    <row r="44" spans="1:5" s="77" customFormat="1" ht="13.5">
      <c r="A44" s="75"/>
      <c r="B44" s="74" t="s">
        <v>27</v>
      </c>
      <c r="C44" s="72">
        <f>C45+C46+C47+C48</f>
        <v>16797</v>
      </c>
      <c r="D44" s="73">
        <f>SUM(D45:D48)</f>
        <v>146995.41999999998</v>
      </c>
      <c r="E44" s="76"/>
    </row>
    <row r="45" spans="1:5" s="20" customFormat="1" ht="13.5">
      <c r="A45" s="17"/>
      <c r="B45" s="21" t="s">
        <v>37</v>
      </c>
      <c r="C45" s="54">
        <v>0</v>
      </c>
      <c r="D45" s="39">
        <v>129000</v>
      </c>
      <c r="E45" s="19"/>
    </row>
    <row r="46" spans="1:5" s="20" customFormat="1" ht="13.5">
      <c r="A46" s="17"/>
      <c r="B46" s="21" t="s">
        <v>38</v>
      </c>
      <c r="C46" s="54">
        <v>16797</v>
      </c>
      <c r="D46" s="39">
        <v>17995.42</v>
      </c>
      <c r="E46" s="19"/>
    </row>
    <row r="47" spans="1:5" s="20" customFormat="1" ht="13.5">
      <c r="A47" s="17"/>
      <c r="B47" s="21" t="s">
        <v>39</v>
      </c>
      <c r="C47" s="54">
        <v>0</v>
      </c>
      <c r="D47" s="39">
        <v>0</v>
      </c>
      <c r="E47" s="19"/>
    </row>
    <row r="48" spans="1:5" s="20" customFormat="1" ht="13.5">
      <c r="A48" s="17"/>
      <c r="B48" s="21" t="s">
        <v>40</v>
      </c>
      <c r="C48" s="54">
        <v>0</v>
      </c>
      <c r="D48" s="39">
        <v>0</v>
      </c>
      <c r="E48" s="19"/>
    </row>
    <row r="49" spans="1:5" s="77" customFormat="1" ht="13.5">
      <c r="A49" s="75"/>
      <c r="B49" s="74" t="s">
        <v>28</v>
      </c>
      <c r="C49" s="72">
        <v>26392709</v>
      </c>
      <c r="D49" s="73">
        <v>23221995.25</v>
      </c>
      <c r="E49" s="76"/>
    </row>
    <row r="50" spans="1:5" s="77" customFormat="1" ht="13.5">
      <c r="A50" s="75"/>
      <c r="B50" s="151" t="s">
        <v>29</v>
      </c>
      <c r="C50" s="152">
        <v>443486</v>
      </c>
      <c r="D50" s="153">
        <v>397005</v>
      </c>
      <c r="E50" s="76"/>
    </row>
    <row r="51" spans="1:5" s="77" customFormat="1" ht="13.5">
      <c r="A51" s="75"/>
      <c r="B51" s="154" t="s">
        <v>30</v>
      </c>
      <c r="C51" s="155">
        <v>3946056</v>
      </c>
      <c r="D51" s="156">
        <v>2500475</v>
      </c>
      <c r="E51" s="76"/>
    </row>
    <row r="52" spans="1:5" s="77" customFormat="1" ht="13.5">
      <c r="A52" s="75"/>
      <c r="B52" s="154" t="s">
        <v>31</v>
      </c>
      <c r="C52" s="155">
        <f>SUM(C53:C55)</f>
        <v>1279429</v>
      </c>
      <c r="D52" s="156">
        <f>D53+D54+D55</f>
        <v>847480</v>
      </c>
      <c r="E52" s="76"/>
    </row>
    <row r="53" spans="1:5" s="20" customFormat="1" ht="13.5">
      <c r="A53" s="17"/>
      <c r="B53" s="21" t="s">
        <v>41</v>
      </c>
      <c r="C53" s="54">
        <v>710886</v>
      </c>
      <c r="D53" s="39">
        <v>304970</v>
      </c>
      <c r="E53" s="19"/>
    </row>
    <row r="54" spans="1:5" s="20" customFormat="1" ht="13.5">
      <c r="A54" s="17"/>
      <c r="B54" s="21" t="s">
        <v>42</v>
      </c>
      <c r="C54" s="54">
        <v>394892</v>
      </c>
      <c r="D54" s="39">
        <v>320227</v>
      </c>
      <c r="E54" s="19"/>
    </row>
    <row r="55" spans="1:5" s="20" customFormat="1" ht="13.5">
      <c r="A55" s="17"/>
      <c r="B55" s="21" t="s">
        <v>43</v>
      </c>
      <c r="C55" s="54">
        <f>877757+15758-8978-C53</f>
        <v>173651</v>
      </c>
      <c r="D55" s="39">
        <v>222283</v>
      </c>
      <c r="E55" s="19"/>
    </row>
    <row r="56" spans="1:5" s="77" customFormat="1" ht="13.5">
      <c r="A56" s="75"/>
      <c r="B56" s="74" t="s">
        <v>32</v>
      </c>
      <c r="C56" s="103">
        <f>C57+C61+C62+C63+C64</f>
        <v>3285720</v>
      </c>
      <c r="D56" s="73">
        <f>D57+D61+D62+D63+D64</f>
        <v>3022166</v>
      </c>
      <c r="E56" s="76"/>
    </row>
    <row r="57" spans="1:5" s="20" customFormat="1" ht="13.5">
      <c r="A57" s="17"/>
      <c r="B57" s="21" t="s">
        <v>44</v>
      </c>
      <c r="C57" s="54">
        <f>SUM(C58:C60)</f>
        <v>2499412</v>
      </c>
      <c r="D57" s="39">
        <f>D58+D59+D60</f>
        <v>2248726</v>
      </c>
      <c r="E57" s="19"/>
    </row>
    <row r="58" spans="1:5" s="20" customFormat="1" ht="13.5">
      <c r="A58" s="17"/>
      <c r="B58" s="160" t="s">
        <v>45</v>
      </c>
      <c r="C58" s="96">
        <v>2340099</v>
      </c>
      <c r="D58" s="97">
        <v>2089413</v>
      </c>
      <c r="E58" s="19"/>
    </row>
    <row r="59" spans="1:5" s="20" customFormat="1" ht="13.5">
      <c r="A59" s="17"/>
      <c r="B59" s="16" t="s">
        <v>46</v>
      </c>
      <c r="C59" s="55">
        <v>795</v>
      </c>
      <c r="D59" s="40">
        <v>795</v>
      </c>
      <c r="E59" s="19"/>
    </row>
    <row r="60" spans="1:5" s="20" customFormat="1" ht="13.5">
      <c r="A60" s="24"/>
      <c r="B60" s="101" t="s">
        <v>47</v>
      </c>
      <c r="C60" s="102">
        <v>158518</v>
      </c>
      <c r="D60" s="43">
        <v>158518</v>
      </c>
      <c r="E60" s="25"/>
    </row>
    <row r="61" spans="1:5" s="20" customFormat="1" ht="13.5">
      <c r="A61" s="17"/>
      <c r="B61" s="157" t="s">
        <v>92</v>
      </c>
      <c r="C61" s="158">
        <f>213169</f>
        <v>213169</v>
      </c>
      <c r="D61" s="159">
        <v>217541</v>
      </c>
      <c r="E61" s="19"/>
    </row>
    <row r="62" spans="1:5" s="20" customFormat="1" ht="13.5">
      <c r="A62" s="17"/>
      <c r="B62" s="95" t="s">
        <v>57</v>
      </c>
      <c r="C62" s="96">
        <v>36615</v>
      </c>
      <c r="D62" s="97">
        <v>288236</v>
      </c>
      <c r="E62" s="19"/>
    </row>
    <row r="63" spans="1:5" s="20" customFormat="1" ht="13.5">
      <c r="A63" s="17"/>
      <c r="B63" s="18" t="s">
        <v>60</v>
      </c>
      <c r="C63" s="54">
        <v>611451</v>
      </c>
      <c r="D63" s="39">
        <v>302507</v>
      </c>
      <c r="E63" s="19"/>
    </row>
    <row r="64" spans="1:5" s="20" customFormat="1" ht="13.5">
      <c r="A64" s="17"/>
      <c r="B64" s="101" t="s">
        <v>58</v>
      </c>
      <c r="C64" s="102">
        <v>-74927</v>
      </c>
      <c r="D64" s="43">
        <v>-34844</v>
      </c>
      <c r="E64" s="19"/>
    </row>
    <row r="65" spans="1:5" s="83" customFormat="1" ht="19.5" customHeight="1" thickBot="1">
      <c r="A65" s="78"/>
      <c r="B65" s="98" t="s">
        <v>33</v>
      </c>
      <c r="C65" s="99">
        <f>C41+C44+C49+C50+C51+C52+C56</f>
        <v>38391019</v>
      </c>
      <c r="D65" s="100">
        <f>D41+D44+D49+D50+D51+D52+D56</f>
        <v>31973163.67</v>
      </c>
      <c r="E65" s="82"/>
    </row>
    <row r="66" spans="1:5" s="28" customFormat="1" ht="9" customHeight="1">
      <c r="A66" s="26"/>
      <c r="B66" s="173"/>
      <c r="C66" s="173"/>
      <c r="D66" s="173"/>
      <c r="E66" s="27"/>
    </row>
    <row r="67" spans="1:5" s="28" customFormat="1" ht="15.75" customHeight="1">
      <c r="A67" s="174" t="s">
        <v>93</v>
      </c>
      <c r="B67" s="175"/>
      <c r="C67" s="175"/>
      <c r="D67" s="175"/>
      <c r="E67" s="176"/>
    </row>
    <row r="68" spans="1:5" ht="13.5">
      <c r="A68" s="8"/>
      <c r="B68" s="104" t="s">
        <v>94</v>
      </c>
      <c r="C68" s="105"/>
      <c r="D68" s="106"/>
      <c r="E68" s="7"/>
    </row>
    <row r="69" spans="1:5" ht="13.5">
      <c r="A69" s="8"/>
      <c r="B69" s="16"/>
      <c r="C69" s="132">
        <f>C38-C65</f>
        <v>0</v>
      </c>
      <c r="D69" s="132">
        <f>D38-D65</f>
        <v>0.23999999836087227</v>
      </c>
      <c r="E69" s="7"/>
    </row>
    <row r="70" spans="1:5" ht="13.5">
      <c r="A70" s="8"/>
      <c r="B70" s="16"/>
      <c r="C70" s="53"/>
      <c r="D70" s="15"/>
      <c r="E70" s="7"/>
    </row>
    <row r="71" spans="1:5" ht="13.5">
      <c r="A71" s="8"/>
      <c r="B71" s="16"/>
      <c r="C71" s="53"/>
      <c r="D71" s="15"/>
      <c r="E71" s="7"/>
    </row>
    <row r="72" spans="1:5" ht="13.5">
      <c r="A72" s="8"/>
      <c r="B72" s="16"/>
      <c r="C72" s="53"/>
      <c r="D72" s="15"/>
      <c r="E72" s="7"/>
    </row>
    <row r="73" spans="1:5" ht="13.5">
      <c r="A73" s="8"/>
      <c r="B73" s="16"/>
      <c r="C73" s="53"/>
      <c r="D73" s="15"/>
      <c r="E73" s="7"/>
    </row>
    <row r="74" spans="1:5" ht="13.5">
      <c r="A74" s="8"/>
      <c r="B74" s="22"/>
      <c r="C74" s="58"/>
      <c r="D74" s="15"/>
      <c r="E74" s="7"/>
    </row>
    <row r="75" spans="1:5" ht="14.25">
      <c r="A75" s="8"/>
      <c r="B75" s="171"/>
      <c r="C75" s="171"/>
      <c r="D75" s="171"/>
      <c r="E75" s="7"/>
    </row>
    <row r="76" spans="1:5" ht="13.5">
      <c r="A76" s="8"/>
      <c r="B76" s="172" t="s">
        <v>34</v>
      </c>
      <c r="C76" s="172"/>
      <c r="D76" s="172"/>
      <c r="E76" s="7"/>
    </row>
    <row r="77" spans="1:5" ht="13.5">
      <c r="A77" s="8"/>
      <c r="B77" s="172" t="s">
        <v>105</v>
      </c>
      <c r="C77" s="172"/>
      <c r="D77" s="172"/>
      <c r="E77" s="7"/>
    </row>
    <row r="78" spans="1:5" ht="13.5">
      <c r="A78" s="8"/>
      <c r="B78" s="172" t="s">
        <v>68</v>
      </c>
      <c r="C78" s="172"/>
      <c r="D78" s="172"/>
      <c r="E78" s="7"/>
    </row>
    <row r="79" spans="1:5" ht="8.25" customHeight="1">
      <c r="A79" s="32"/>
      <c r="B79" s="33"/>
      <c r="C79" s="59"/>
      <c r="D79" s="34"/>
      <c r="E79" s="35"/>
    </row>
  </sheetData>
  <sheetProtection password="CC4B" sheet="1" objects="1" scenarios="1"/>
  <mergeCells count="12">
    <mergeCell ref="B77:D77"/>
    <mergeCell ref="B78:D78"/>
    <mergeCell ref="B66:D66"/>
    <mergeCell ref="A67:E67"/>
    <mergeCell ref="B6:D6"/>
    <mergeCell ref="B7:D7"/>
    <mergeCell ref="B75:D75"/>
    <mergeCell ref="B76:D76"/>
    <mergeCell ref="B1:E1"/>
    <mergeCell ref="B2:E2"/>
    <mergeCell ref="B3:E3"/>
    <mergeCell ref="B4:C4"/>
  </mergeCells>
  <printOptions/>
  <pageMargins left="0.5" right="0.28" top="0.21" bottom="0.21" header="0.17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E28" sqref="E28"/>
    </sheetView>
  </sheetViews>
  <sheetFormatPr defaultColWidth="9.140625" defaultRowHeight="12.75"/>
  <cols>
    <col min="1" max="1" width="4.57421875" style="47" customWidth="1"/>
    <col min="2" max="2" width="4.421875" style="65" customWidth="1"/>
    <col min="3" max="3" width="49.00390625" style="125" customWidth="1"/>
    <col min="4" max="4" width="13.00390625" style="4" customWidth="1"/>
    <col min="5" max="5" width="12.00390625" style="10" customWidth="1"/>
    <col min="6" max="6" width="12.57421875" style="4" customWidth="1"/>
    <col min="7" max="7" width="6.140625" style="4" customWidth="1"/>
    <col min="8" max="16384" width="9.140625" style="4" customWidth="1"/>
  </cols>
  <sheetData>
    <row r="1" spans="1:7" ht="12" customHeight="1">
      <c r="A1" s="1"/>
      <c r="B1" s="84"/>
      <c r="C1" s="161"/>
      <c r="D1" s="161"/>
      <c r="E1" s="161"/>
      <c r="F1" s="161"/>
      <c r="G1" s="85"/>
    </row>
    <row r="2" spans="1:7" ht="11.25" customHeight="1">
      <c r="A2" s="3"/>
      <c r="B2" s="66"/>
      <c r="C2" s="164"/>
      <c r="D2" s="164"/>
      <c r="E2" s="164"/>
      <c r="F2" s="164"/>
      <c r="G2" s="7"/>
    </row>
    <row r="3" spans="1:7" ht="10.5" customHeight="1">
      <c r="A3" s="3"/>
      <c r="B3" s="66"/>
      <c r="C3" s="166"/>
      <c r="D3" s="166"/>
      <c r="E3" s="166"/>
      <c r="F3" s="166"/>
      <c r="G3" s="7"/>
    </row>
    <row r="4" spans="1:7" ht="10.5" customHeight="1">
      <c r="A4" s="3"/>
      <c r="B4" s="66"/>
      <c r="C4" s="110"/>
      <c r="D4" s="38"/>
      <c r="E4" s="38"/>
      <c r="F4" s="38"/>
      <c r="G4" s="7"/>
    </row>
    <row r="5" spans="1:7" ht="15">
      <c r="A5" s="3"/>
      <c r="B5" s="182" t="s">
        <v>101</v>
      </c>
      <c r="C5" s="168"/>
      <c r="D5" s="5"/>
      <c r="E5" s="6"/>
      <c r="G5" s="7"/>
    </row>
    <row r="6" spans="1:7" ht="15">
      <c r="A6" s="3"/>
      <c r="B6" s="48"/>
      <c r="C6" s="111"/>
      <c r="D6" s="5"/>
      <c r="E6" s="6"/>
      <c r="G6" s="7"/>
    </row>
    <row r="7" spans="1:7" ht="10.5" customHeight="1">
      <c r="A7" s="3"/>
      <c r="B7" s="48"/>
      <c r="C7" s="111"/>
      <c r="D7" s="5"/>
      <c r="E7" s="6"/>
      <c r="G7" s="7"/>
    </row>
    <row r="8" spans="1:7" ht="18">
      <c r="A8" s="8"/>
      <c r="B8" s="169" t="s">
        <v>48</v>
      </c>
      <c r="C8" s="169"/>
      <c r="D8" s="169"/>
      <c r="E8" s="169"/>
      <c r="F8" s="169"/>
      <c r="G8" s="7"/>
    </row>
    <row r="9" spans="1:7" ht="16.5" customHeight="1">
      <c r="A9" s="8"/>
      <c r="B9" s="179" t="s">
        <v>64</v>
      </c>
      <c r="C9" s="179"/>
      <c r="D9" s="179"/>
      <c r="E9" s="179"/>
      <c r="F9" s="179"/>
      <c r="G9" s="7"/>
    </row>
    <row r="10" spans="1:7" s="46" customFormat="1" ht="13.5">
      <c r="A10" s="11"/>
      <c r="B10" s="180" t="s">
        <v>49</v>
      </c>
      <c r="C10" s="180"/>
      <c r="D10" s="180"/>
      <c r="E10" s="180"/>
      <c r="F10" s="180"/>
      <c r="G10" s="12"/>
    </row>
    <row r="11" spans="1:7" s="46" customFormat="1" ht="13.5">
      <c r="A11" s="11"/>
      <c r="B11" s="45"/>
      <c r="C11" s="112"/>
      <c r="D11" s="45"/>
      <c r="E11" s="45"/>
      <c r="F11" s="45"/>
      <c r="G11" s="12"/>
    </row>
    <row r="12" spans="1:7" s="46" customFormat="1" ht="13.5">
      <c r="A12" s="11"/>
      <c r="B12" s="45"/>
      <c r="C12" s="112"/>
      <c r="D12" s="45"/>
      <c r="E12" s="45"/>
      <c r="F12" s="45"/>
      <c r="G12" s="12"/>
    </row>
    <row r="13" spans="1:7" ht="13.5">
      <c r="A13" s="8"/>
      <c r="C13" s="113"/>
      <c r="D13" s="13"/>
      <c r="G13" s="7"/>
    </row>
    <row r="14" spans="1:7" ht="13.5">
      <c r="A14" s="8"/>
      <c r="C14" s="113"/>
      <c r="D14" s="13"/>
      <c r="E14" s="181" t="s">
        <v>56</v>
      </c>
      <c r="F14" s="181"/>
      <c r="G14" s="7"/>
    </row>
    <row r="15" spans="1:7" ht="30" customHeight="1">
      <c r="A15" s="8"/>
      <c r="B15" s="88" t="s">
        <v>54</v>
      </c>
      <c r="C15" s="114" t="s">
        <v>53</v>
      </c>
      <c r="D15" s="88" t="s">
        <v>50</v>
      </c>
      <c r="E15" s="88" t="s">
        <v>51</v>
      </c>
      <c r="F15" s="88" t="s">
        <v>52</v>
      </c>
      <c r="G15" s="7"/>
    </row>
    <row r="16" spans="1:7" ht="15.75" customHeight="1">
      <c r="A16" s="8"/>
      <c r="B16" s="107" t="s">
        <v>84</v>
      </c>
      <c r="C16" s="115" t="s">
        <v>72</v>
      </c>
      <c r="D16" s="148">
        <v>1067068</v>
      </c>
      <c r="E16" s="149">
        <v>865460</v>
      </c>
      <c r="F16" s="150">
        <f>D16+E16</f>
        <v>1932528</v>
      </c>
      <c r="G16" s="7"/>
    </row>
    <row r="17" spans="1:7" s="16" customFormat="1" ht="15.75" customHeight="1">
      <c r="A17" s="49"/>
      <c r="B17" s="93" t="s">
        <v>85</v>
      </c>
      <c r="C17" s="116" t="s">
        <v>73</v>
      </c>
      <c r="D17" s="133">
        <v>758124</v>
      </c>
      <c r="E17" s="137">
        <v>562953</v>
      </c>
      <c r="F17" s="138">
        <f>D17+E17</f>
        <v>1321077</v>
      </c>
      <c r="G17" s="86"/>
    </row>
    <row r="18" spans="1:7" s="70" customFormat="1" ht="15.75" customHeight="1">
      <c r="A18" s="29"/>
      <c r="B18" s="93" t="s">
        <v>86</v>
      </c>
      <c r="C18" s="117" t="s">
        <v>96</v>
      </c>
      <c r="D18" s="134">
        <f>D16-D17</f>
        <v>308944</v>
      </c>
      <c r="E18" s="137">
        <f>E16-E17</f>
        <v>302507</v>
      </c>
      <c r="F18" s="138">
        <f>D18+E18</f>
        <v>611451</v>
      </c>
      <c r="G18" s="30"/>
    </row>
    <row r="19" spans="1:7" ht="15.75" customHeight="1">
      <c r="A19" s="8"/>
      <c r="B19" s="93" t="s">
        <v>87</v>
      </c>
      <c r="C19" s="118" t="s">
        <v>74</v>
      </c>
      <c r="D19" s="134">
        <v>268861</v>
      </c>
      <c r="E19" s="137">
        <v>267663</v>
      </c>
      <c r="F19" s="138">
        <f>D19+E19</f>
        <v>536524</v>
      </c>
      <c r="G19" s="7"/>
    </row>
    <row r="20" spans="1:7" ht="15.75" customHeight="1">
      <c r="A20" s="8"/>
      <c r="B20" s="93" t="s">
        <v>88</v>
      </c>
      <c r="C20" s="119" t="s">
        <v>75</v>
      </c>
      <c r="D20" s="134"/>
      <c r="E20" s="137"/>
      <c r="F20" s="135"/>
      <c r="G20" s="7"/>
    </row>
    <row r="21" spans="1:7" s="70" customFormat="1" ht="15.75" customHeight="1">
      <c r="A21" s="29"/>
      <c r="B21" s="92"/>
      <c r="C21" s="119" t="s">
        <v>76</v>
      </c>
      <c r="D21" s="134"/>
      <c r="E21" s="137"/>
      <c r="F21" s="135"/>
      <c r="G21" s="30"/>
    </row>
    <row r="22" spans="1:7" ht="15.75" customHeight="1">
      <c r="A22" s="8"/>
      <c r="B22" s="92">
        <v>1</v>
      </c>
      <c r="C22" s="117" t="s">
        <v>77</v>
      </c>
      <c r="D22" s="134">
        <f>SUM(D23:D26)</f>
        <v>0</v>
      </c>
      <c r="E22" s="137">
        <f>SUM(E23:E26)</f>
        <v>85639</v>
      </c>
      <c r="F22" s="135">
        <f>SUM(F23:F26)</f>
        <v>85639</v>
      </c>
      <c r="G22" s="30"/>
    </row>
    <row r="23" spans="1:7" s="130" customFormat="1" ht="15.75" customHeight="1">
      <c r="A23" s="126"/>
      <c r="B23" s="127"/>
      <c r="C23" s="128" t="s">
        <v>80</v>
      </c>
      <c r="D23" s="139">
        <v>0</v>
      </c>
      <c r="E23" s="140">
        <v>0</v>
      </c>
      <c r="F23" s="141">
        <f>D23+E23</f>
        <v>0</v>
      </c>
      <c r="G23" s="129"/>
    </row>
    <row r="24" spans="1:7" s="130" customFormat="1" ht="15.75" customHeight="1">
      <c r="A24" s="126"/>
      <c r="B24" s="127"/>
      <c r="C24" s="128" t="s">
        <v>81</v>
      </c>
      <c r="D24" s="139">
        <v>0</v>
      </c>
      <c r="E24" s="140">
        <v>17438</v>
      </c>
      <c r="F24" s="141">
        <f>D24+E24</f>
        <v>17438</v>
      </c>
      <c r="G24" s="129"/>
    </row>
    <row r="25" spans="1:7" s="130" customFormat="1" ht="15.75" customHeight="1">
      <c r="A25" s="126"/>
      <c r="B25" s="127"/>
      <c r="C25" s="128" t="s">
        <v>82</v>
      </c>
      <c r="D25" s="139">
        <v>0</v>
      </c>
      <c r="E25" s="140">
        <v>0</v>
      </c>
      <c r="F25" s="141">
        <f>D25+E25</f>
        <v>0</v>
      </c>
      <c r="G25" s="129"/>
    </row>
    <row r="26" spans="1:7" s="89" customFormat="1" ht="15.75" customHeight="1">
      <c r="A26" s="78"/>
      <c r="B26" s="109"/>
      <c r="C26" s="118" t="s">
        <v>83</v>
      </c>
      <c r="D26" s="133">
        <v>0</v>
      </c>
      <c r="E26" s="142">
        <v>68201</v>
      </c>
      <c r="F26" s="143">
        <f>D26+E26</f>
        <v>68201</v>
      </c>
      <c r="G26" s="82"/>
    </row>
    <row r="27" spans="1:7" ht="15.75" customHeight="1">
      <c r="A27" s="8"/>
      <c r="B27" s="92">
        <v>2</v>
      </c>
      <c r="C27" s="118" t="s">
        <v>78</v>
      </c>
      <c r="D27" s="133">
        <v>3100</v>
      </c>
      <c r="E27" s="142">
        <v>48895</v>
      </c>
      <c r="F27" s="143">
        <f>D27+E27</f>
        <v>51995</v>
      </c>
      <c r="G27" s="19"/>
    </row>
    <row r="28" spans="1:7" s="89" customFormat="1" ht="13.5">
      <c r="A28" s="78"/>
      <c r="B28" s="94" t="s">
        <v>89</v>
      </c>
      <c r="C28" s="119" t="s">
        <v>97</v>
      </c>
      <c r="D28" s="133">
        <v>3382</v>
      </c>
      <c r="E28" s="142">
        <v>2952</v>
      </c>
      <c r="F28" s="144"/>
      <c r="G28" s="82"/>
    </row>
    <row r="29" spans="1:7" s="70" customFormat="1" ht="15.75" customHeight="1">
      <c r="A29" s="29"/>
      <c r="B29" s="93" t="s">
        <v>90</v>
      </c>
      <c r="C29" s="119" t="s">
        <v>79</v>
      </c>
      <c r="D29" s="145">
        <v>5.22</v>
      </c>
      <c r="E29" s="146">
        <v>4.77</v>
      </c>
      <c r="F29" s="147">
        <f>(D29+E29)/2</f>
        <v>4.994999999999999</v>
      </c>
      <c r="G29" s="30"/>
    </row>
    <row r="30" spans="1:7" ht="15.75" customHeight="1">
      <c r="A30" s="8"/>
      <c r="B30" s="108" t="s">
        <v>91</v>
      </c>
      <c r="C30" s="120" t="s">
        <v>98</v>
      </c>
      <c r="D30" s="90">
        <v>1200</v>
      </c>
      <c r="E30" s="91">
        <v>0</v>
      </c>
      <c r="F30" s="136">
        <f>D30+E30</f>
        <v>1200</v>
      </c>
      <c r="G30" s="7"/>
    </row>
    <row r="31" spans="1:7" ht="13.5">
      <c r="A31" s="8"/>
      <c r="B31" s="67"/>
      <c r="C31" s="121"/>
      <c r="D31" s="22"/>
      <c r="E31" s="40"/>
      <c r="F31" s="16"/>
      <c r="G31" s="7"/>
    </row>
    <row r="32" spans="1:7" ht="13.5">
      <c r="A32" s="8"/>
      <c r="B32" s="65" t="s">
        <v>69</v>
      </c>
      <c r="C32" s="122" t="s">
        <v>70</v>
      </c>
      <c r="D32" s="22"/>
      <c r="E32" s="68"/>
      <c r="F32" s="69"/>
      <c r="G32" s="7"/>
    </row>
    <row r="33" spans="1:7" ht="13.5">
      <c r="A33" s="8"/>
      <c r="C33" s="122" t="s">
        <v>71</v>
      </c>
      <c r="D33" s="22"/>
      <c r="E33" s="23"/>
      <c r="F33" s="69"/>
      <c r="G33" s="7"/>
    </row>
    <row r="34" spans="1:7" ht="13.5">
      <c r="A34" s="8"/>
      <c r="C34" s="123" t="s">
        <v>63</v>
      </c>
      <c r="D34" s="22"/>
      <c r="E34" s="23"/>
      <c r="F34" s="69"/>
      <c r="G34" s="7"/>
    </row>
    <row r="35" spans="1:7" ht="13.5">
      <c r="A35" s="8"/>
      <c r="B35" s="65" t="s">
        <v>62</v>
      </c>
      <c r="C35" s="131" t="s">
        <v>100</v>
      </c>
      <c r="D35" s="22"/>
      <c r="E35" s="23"/>
      <c r="F35" s="69"/>
      <c r="G35" s="7"/>
    </row>
    <row r="36" spans="1:7" ht="13.5">
      <c r="A36" s="8"/>
      <c r="C36" s="131" t="s">
        <v>102</v>
      </c>
      <c r="D36" s="22"/>
      <c r="E36" s="23"/>
      <c r="F36" s="69"/>
      <c r="G36" s="7"/>
    </row>
    <row r="37" spans="1:7" ht="13.5">
      <c r="A37" s="8"/>
      <c r="C37" s="131" t="s">
        <v>103</v>
      </c>
      <c r="D37" s="22"/>
      <c r="E37" s="23"/>
      <c r="F37" s="69"/>
      <c r="G37" s="7"/>
    </row>
    <row r="38" spans="1:7" ht="13.5">
      <c r="A38" s="8"/>
      <c r="B38" s="65" t="s">
        <v>99</v>
      </c>
      <c r="C38" s="121" t="s">
        <v>95</v>
      </c>
      <c r="D38" s="22"/>
      <c r="E38" s="15"/>
      <c r="G38" s="7"/>
    </row>
    <row r="39" spans="1:7" ht="13.5">
      <c r="A39" s="8"/>
      <c r="C39" s="121"/>
      <c r="D39" s="22"/>
      <c r="E39" s="15"/>
      <c r="G39" s="7"/>
    </row>
    <row r="40" spans="1:7" ht="13.5">
      <c r="A40" s="8"/>
      <c r="C40" s="121"/>
      <c r="D40" s="22"/>
      <c r="E40" s="15"/>
      <c r="G40" s="7"/>
    </row>
    <row r="41" spans="1:7" ht="13.5">
      <c r="A41" s="8"/>
      <c r="C41" s="121"/>
      <c r="D41" s="22"/>
      <c r="E41" s="15"/>
      <c r="G41" s="7"/>
    </row>
    <row r="42" spans="1:7" ht="13.5">
      <c r="A42" s="8"/>
      <c r="C42" s="121"/>
      <c r="D42" s="22"/>
      <c r="E42" s="15"/>
      <c r="G42" s="7"/>
    </row>
    <row r="43" spans="1:7" ht="13.5">
      <c r="A43" s="8"/>
      <c r="C43" s="121"/>
      <c r="D43" s="22"/>
      <c r="E43" s="15"/>
      <c r="G43" s="7"/>
    </row>
    <row r="44" spans="1:7" ht="13.5">
      <c r="A44" s="8"/>
      <c r="C44" s="121"/>
      <c r="D44" s="22"/>
      <c r="E44" s="15"/>
      <c r="G44" s="7"/>
    </row>
    <row r="45" spans="1:7" ht="14.25">
      <c r="A45" s="8"/>
      <c r="C45" s="171"/>
      <c r="D45" s="171"/>
      <c r="E45" s="171"/>
      <c r="G45" s="7"/>
    </row>
    <row r="46" spans="1:7" ht="13.5">
      <c r="A46" s="8"/>
      <c r="B46" s="172" t="s">
        <v>61</v>
      </c>
      <c r="C46" s="172"/>
      <c r="D46" s="172"/>
      <c r="E46" s="172"/>
      <c r="F46" s="172"/>
      <c r="G46" s="178"/>
    </row>
    <row r="47" spans="1:7" ht="13.5">
      <c r="A47" s="8"/>
      <c r="B47" s="172" t="s">
        <v>104</v>
      </c>
      <c r="C47" s="172"/>
      <c r="D47" s="172"/>
      <c r="E47" s="172"/>
      <c r="F47" s="172"/>
      <c r="G47" s="178"/>
    </row>
    <row r="48" spans="1:7" ht="13.5">
      <c r="A48" s="8"/>
      <c r="B48" s="172" t="s">
        <v>65</v>
      </c>
      <c r="C48" s="172"/>
      <c r="D48" s="172"/>
      <c r="E48" s="172"/>
      <c r="F48" s="172"/>
      <c r="G48" s="178"/>
    </row>
    <row r="49" spans="1:7" ht="13.5">
      <c r="A49" s="32"/>
      <c r="B49" s="87"/>
      <c r="C49" s="177"/>
      <c r="D49" s="177"/>
      <c r="E49" s="177"/>
      <c r="F49" s="33"/>
      <c r="G49" s="35"/>
    </row>
    <row r="50" spans="3:5" ht="13.5">
      <c r="C50" s="124"/>
      <c r="D50" s="31"/>
      <c r="E50" s="31"/>
    </row>
    <row r="51" spans="3:5" ht="13.5">
      <c r="C51" s="124"/>
      <c r="D51" s="31"/>
      <c r="E51" s="31"/>
    </row>
    <row r="52" ht="8.25" customHeight="1"/>
  </sheetData>
  <sheetProtection password="CC4B" sheet="1" objects="1" scenarios="1"/>
  <mergeCells count="13">
    <mergeCell ref="C1:F1"/>
    <mergeCell ref="C2:F2"/>
    <mergeCell ref="C3:F3"/>
    <mergeCell ref="B5:C5"/>
    <mergeCell ref="B8:F8"/>
    <mergeCell ref="B9:F9"/>
    <mergeCell ref="B10:F10"/>
    <mergeCell ref="E14:F14"/>
    <mergeCell ref="C49:E49"/>
    <mergeCell ref="C45:E45"/>
    <mergeCell ref="B46:G46"/>
    <mergeCell ref="B47:G47"/>
    <mergeCell ref="B48:G48"/>
  </mergeCells>
  <printOptions/>
  <pageMargins left="0.24" right="0.19" top="0.25" bottom="1" header="0.21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sacombank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annv1</dc:creator>
  <cp:keywords/>
  <dc:description/>
  <cp:lastModifiedBy>annv1</cp:lastModifiedBy>
  <cp:lastPrinted>2007-07-18T03:38:41Z</cp:lastPrinted>
  <dcterms:created xsi:type="dcterms:W3CDTF">2007-03-23T01:52:43Z</dcterms:created>
  <dcterms:modified xsi:type="dcterms:W3CDTF">2007-07-19T08:21:40Z</dcterms:modified>
  <cp:category/>
  <cp:version/>
  <cp:contentType/>
  <cp:contentStatus/>
</cp:coreProperties>
</file>